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48" windowWidth="11340" windowHeight="8076"/>
  </bookViews>
  <sheets>
    <sheet name="Uitgaven" sheetId="1" r:id="rId1"/>
    <sheet name="Inkomsten" sheetId="2" r:id="rId2"/>
    <sheet name="Samenvatting" sheetId="3" r:id="rId3"/>
  </sheets>
  <definedNames>
    <definedName name="_xlnm.Print_Area" localSheetId="1">Inkomsten!$A$1:$G$64</definedName>
    <definedName name="_xlnm.Print_Area" localSheetId="2">Samenvatting!$A$1:$G$64</definedName>
    <definedName name="_xlnm.Print_Area" localSheetId="0">Uitgaven!$A$1:$G$65</definedName>
  </definedNames>
  <calcPr calcId="145621"/>
  <webPublishing codePage="1252"/>
</workbook>
</file>

<file path=xl/calcChain.xml><?xml version="1.0" encoding="utf-8"?>
<calcChain xmlns="http://schemas.openxmlformats.org/spreadsheetml/2006/main">
  <c r="A1" i="3" l="1"/>
  <c r="A1" i="2"/>
  <c r="B12" i="1"/>
  <c r="F12" i="1"/>
  <c r="G25" i="1" l="1"/>
  <c r="G20" i="1"/>
  <c r="G12" i="1"/>
  <c r="C33" i="1"/>
  <c r="C26" i="1"/>
  <c r="C12" i="1"/>
  <c r="F25" i="1"/>
  <c r="F20" i="1"/>
  <c r="B33" i="1"/>
  <c r="B26" i="1"/>
  <c r="B20" i="1"/>
  <c r="C20" i="1"/>
  <c r="E9" i="2"/>
  <c r="E10" i="2"/>
  <c r="E11" i="2"/>
  <c r="E16" i="2"/>
  <c r="E17" i="2"/>
  <c r="E18" i="2"/>
  <c r="E23" i="2"/>
  <c r="E24" i="2"/>
  <c r="E25" i="2"/>
  <c r="E30" i="2"/>
  <c r="E31" i="2"/>
  <c r="E32" i="2"/>
  <c r="E33" i="2"/>
  <c r="F9" i="2"/>
  <c r="F10" i="2"/>
  <c r="F11" i="2"/>
  <c r="F16" i="2"/>
  <c r="F17" i="2"/>
  <c r="F18" i="2"/>
  <c r="F23" i="2"/>
  <c r="F24" i="2"/>
  <c r="F25" i="2"/>
  <c r="F30" i="2"/>
  <c r="F31" i="2"/>
  <c r="F34" i="2" s="1"/>
  <c r="F32" i="2"/>
  <c r="F33" i="2"/>
  <c r="F19" i="2" l="1"/>
  <c r="E26" i="2"/>
  <c r="F26" i="2"/>
  <c r="F12" i="2"/>
  <c r="F5" i="2" s="1"/>
  <c r="C5" i="3" s="1"/>
  <c r="E34" i="2"/>
  <c r="F5" i="1"/>
  <c r="B6" i="3" s="1"/>
  <c r="E19" i="2"/>
  <c r="E12" i="2"/>
  <c r="G5" i="1"/>
  <c r="C6" i="3" s="1"/>
  <c r="C7" i="3" l="1"/>
  <c r="E5" i="2"/>
  <c r="B5" i="3" s="1"/>
  <c r="B7" i="3" s="1"/>
</calcChain>
</file>

<file path=xl/sharedStrings.xml><?xml version="1.0" encoding="utf-8"?>
<sst xmlns="http://schemas.openxmlformats.org/spreadsheetml/2006/main" count="103" uniqueCount="51">
  <si>
    <t xml:space="preserve"> &gt; Uitgaven</t>
  </si>
  <si>
    <t>Werkelijk</t>
  </si>
  <si>
    <t>Totale uitgaven</t>
  </si>
  <si>
    <t>Locatie</t>
  </si>
  <si>
    <t>Huur van accommodatie</t>
  </si>
  <si>
    <t>Apparatuur</t>
  </si>
  <si>
    <t>Tafels en stoelen</t>
  </si>
  <si>
    <t>Totaal</t>
  </si>
  <si>
    <t>Publiciteit</t>
  </si>
  <si>
    <t>Diversen</t>
  </si>
  <si>
    <t>Drank</t>
  </si>
  <si>
    <t>Eten</t>
  </si>
  <si>
    <t>Programma</t>
  </si>
  <si>
    <t xml:space="preserve"> &gt; Inkomsten</t>
  </si>
  <si>
    <t>Totale inkomsten</t>
  </si>
  <si>
    <t>Volwassenen à</t>
  </si>
  <si>
    <t>Kinderen à</t>
  </si>
  <si>
    <t>Overige à</t>
  </si>
  <si>
    <t>Advertenties in programma</t>
  </si>
  <si>
    <t>Omslagen à</t>
  </si>
  <si>
    <t>Halve pagina's à</t>
  </si>
  <si>
    <t>Kwartpagina's à</t>
  </si>
  <si>
    <t>Standhouders/leveranciers</t>
  </si>
  <si>
    <t>Grote stands à</t>
  </si>
  <si>
    <t>Middelgrote stands à</t>
  </si>
  <si>
    <t>Kleine stands à</t>
  </si>
  <si>
    <t>Verkoop van artikelen</t>
  </si>
  <si>
    <t>Artikelen à</t>
  </si>
  <si>
    <t xml:space="preserve"> &gt; Overzicht verlies en winst</t>
  </si>
  <si>
    <t>Totale winst (of totaal verlies)</t>
  </si>
  <si>
    <t>Begroting</t>
  </si>
  <si>
    <t xml:space="preserve">Aanvraag voor: </t>
  </si>
  <si>
    <t>Entreegeld / Kaartverkoop</t>
  </si>
  <si>
    <t>Catering</t>
  </si>
  <si>
    <t>Disposables</t>
  </si>
  <si>
    <t>Personeel</t>
  </si>
  <si>
    <t>Entertainment</t>
  </si>
  <si>
    <t>Audiovisuele techniek</t>
  </si>
  <si>
    <t>Afzettingen</t>
  </si>
  <si>
    <t>Toiletten</t>
  </si>
  <si>
    <t>Beveiliging</t>
  </si>
  <si>
    <t>Podium</t>
  </si>
  <si>
    <t>Personeel 1</t>
  </si>
  <si>
    <t>Personeel 2</t>
  </si>
  <si>
    <t>Personeel 3</t>
  </si>
  <si>
    <t>Personeel 4</t>
  </si>
  <si>
    <t>Personeel 5</t>
  </si>
  <si>
    <t>Overig</t>
  </si>
  <si>
    <t>Vergunningen / Verzekeringen</t>
  </si>
  <si>
    <t>Ontwerpkosten</t>
  </si>
  <si>
    <t>Drukwerk / Promotiemateriaal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</si>
</sst>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$€-413]\ #,##0.00_-"/>
    <numFmt numFmtId="166" formatCode="[$€-413]\ #,##0.00_-;[$€-413]\ #,##0.00\-"/>
  </numFmts>
  <fonts count="10" x14ac:knownFonts="1">
    <font>
      <sz val="10"/>
      <name val="Calibri"/>
      <family val="2"/>
      <scheme val="minor"/>
    </font>
    <font>
      <sz val="8"/>
      <name val="Arial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7" tint="-0.24994659260841701"/>
      <name val="Cambria"/>
      <family val="1"/>
      <scheme val="major"/>
    </font>
    <font>
      <sz val="8"/>
      <color theme="7" tint="-0.24994659260841701"/>
      <name val="Calibri"/>
      <family val="2"/>
      <scheme val="minor"/>
    </font>
    <font>
      <b/>
      <sz val="8"/>
      <color theme="7" tint="-0.24994659260841701"/>
      <name val="Cambria"/>
      <family val="1"/>
      <scheme val="major"/>
    </font>
    <font>
      <sz val="14"/>
      <color theme="7" tint="-0.24994659260841701"/>
      <name val="Calibri"/>
      <family val="2"/>
      <scheme val="minor"/>
    </font>
    <font>
      <sz val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10">
    <xf numFmtId="0" fontId="0" fillId="0" borderId="0"/>
    <xf numFmtId="0" fontId="5" fillId="0" borderId="0">
      <alignment horizontal="left" vertical="center"/>
    </xf>
    <xf numFmtId="0" fontId="8" fillId="0" borderId="0">
      <alignment horizontal="left" vertical="center"/>
    </xf>
    <xf numFmtId="164" fontId="7" fillId="2" borderId="1">
      <alignment vertical="center"/>
    </xf>
    <xf numFmtId="0" fontId="7" fillId="0" borderId="2">
      <alignment horizontal="right" vertical="center"/>
    </xf>
    <xf numFmtId="0" fontId="7" fillId="0" borderId="2">
      <alignment horizontal="left" vertical="center"/>
    </xf>
    <xf numFmtId="164" fontId="7" fillId="0" borderId="1">
      <alignment horizontal="right" vertical="center"/>
    </xf>
    <xf numFmtId="164" fontId="6" fillId="2" borderId="0">
      <alignment horizontal="right" vertical="center"/>
    </xf>
    <xf numFmtId="164" fontId="6" fillId="0" borderId="0">
      <alignment horizontal="right" vertical="center"/>
    </xf>
    <xf numFmtId="164" fontId="7" fillId="0" borderId="1">
      <alignment horizontal="right" vertical="center"/>
    </xf>
  </cellStyleXfs>
  <cellXfs count="64">
    <xf numFmtId="0" fontId="0" fillId="0" borderId="0" xfId="0"/>
    <xf numFmtId="0" fontId="2" fillId="0" borderId="0" xfId="0" applyFont="1" applyFill="1" applyBorder="1"/>
    <xf numFmtId="0" fontId="4" fillId="0" borderId="0" xfId="0" applyFont="1" applyFill="1" applyBorder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8" fillId="0" borderId="0" xfId="2" applyFont="1">
      <alignment horizontal="left" vertical="center"/>
    </xf>
    <xf numFmtId="0" fontId="2" fillId="0" borderId="0" xfId="0" applyFont="1" applyFill="1" applyBorder="1" applyAlignment="1">
      <alignment vertical="center"/>
    </xf>
    <xf numFmtId="0" fontId="8" fillId="0" borderId="0" xfId="2" applyFont="1">
      <alignment horizontal="left" vertical="center"/>
    </xf>
    <xf numFmtId="0" fontId="2" fillId="0" borderId="0" xfId="0" applyFont="1" applyFill="1" applyBorder="1" applyAlignment="1"/>
    <xf numFmtId="0" fontId="8" fillId="0" borderId="0" xfId="2">
      <alignment horizontal="left" vertical="center"/>
    </xf>
    <xf numFmtId="164" fontId="7" fillId="2" borderId="1" xfId="3">
      <alignment vertical="center"/>
    </xf>
    <xf numFmtId="0" fontId="7" fillId="0" borderId="2" xfId="4">
      <alignment horizontal="right" vertical="center"/>
    </xf>
    <xf numFmtId="0" fontId="7" fillId="0" borderId="2" xfId="5">
      <alignment horizontal="left" vertical="center"/>
    </xf>
    <xf numFmtId="164" fontId="7" fillId="0" borderId="1" xfId="6">
      <alignment horizontal="right" vertical="center"/>
    </xf>
    <xf numFmtId="164" fontId="6" fillId="2" borderId="0" xfId="7">
      <alignment horizontal="right" vertical="center"/>
    </xf>
    <xf numFmtId="164" fontId="6" fillId="0" borderId="0" xfId="8">
      <alignment horizontal="right" vertical="center"/>
    </xf>
    <xf numFmtId="164" fontId="7" fillId="0" borderId="1" xfId="9">
      <alignment horizontal="right" vertical="center"/>
    </xf>
    <xf numFmtId="0" fontId="8" fillId="0" borderId="0" xfId="2" applyAlignment="1">
      <alignment vertical="center"/>
    </xf>
    <xf numFmtId="0" fontId="8" fillId="0" borderId="0" xfId="2" applyAlignment="1">
      <alignment horizontal="left" vertical="center"/>
    </xf>
    <xf numFmtId="0" fontId="7" fillId="0" borderId="2" xfId="4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7" fillId="0" borderId="2" xfId="5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5" fillId="0" borderId="0" xfId="1" applyAlignment="1"/>
    <xf numFmtId="0" fontId="7" fillId="2" borderId="1" xfId="3" applyNumberForma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right" vertical="center"/>
    </xf>
    <xf numFmtId="0" fontId="7" fillId="0" borderId="2" xfId="4" applyNumberFormat="1">
      <alignment horizontal="right" vertical="center"/>
    </xf>
    <xf numFmtId="0" fontId="7" fillId="0" borderId="1" xfId="9" applyNumberFormat="1">
      <alignment horizontal="right" vertical="center"/>
    </xf>
    <xf numFmtId="0" fontId="7" fillId="0" borderId="2" xfId="5" applyNumberFormat="1">
      <alignment horizontal="left" vertical="center"/>
    </xf>
    <xf numFmtId="0" fontId="6" fillId="2" borderId="0" xfId="7" applyNumberFormat="1">
      <alignment horizontal="right" vertical="center"/>
    </xf>
    <xf numFmtId="0" fontId="6" fillId="0" borderId="0" xfId="8" applyNumberFormat="1">
      <alignment horizontal="right" vertical="center"/>
    </xf>
    <xf numFmtId="1" fontId="6" fillId="2" borderId="0" xfId="7" applyNumberFormat="1">
      <alignment horizontal="right" vertical="center"/>
    </xf>
    <xf numFmtId="1" fontId="6" fillId="0" borderId="0" xfId="8" applyNumberFormat="1">
      <alignment horizontal="right" vertical="center"/>
    </xf>
    <xf numFmtId="0" fontId="7" fillId="2" borderId="1" xfId="3" applyNumberFormat="1" applyFont="1">
      <alignment vertical="center"/>
    </xf>
    <xf numFmtId="2" fontId="6" fillId="2" borderId="0" xfId="7" applyNumberFormat="1">
      <alignment horizontal="right" vertical="center"/>
    </xf>
    <xf numFmtId="0" fontId="0" fillId="0" borderId="0" xfId="0" applyFill="1" applyBorder="1"/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165" fontId="7" fillId="2" borderId="1" xfId="3" applyNumberFormat="1">
      <alignment vertical="center"/>
    </xf>
    <xf numFmtId="166" fontId="6" fillId="2" borderId="0" xfId="7" applyNumberFormat="1">
      <alignment horizontal="right" vertical="center"/>
    </xf>
    <xf numFmtId="166" fontId="6" fillId="0" borderId="0" xfId="8" applyNumberFormat="1">
      <alignment horizontal="right" vertical="center"/>
    </xf>
    <xf numFmtId="166" fontId="7" fillId="0" borderId="1" xfId="6" applyNumberFormat="1">
      <alignment horizontal="right" vertical="center"/>
    </xf>
    <xf numFmtId="166" fontId="7" fillId="2" borderId="1" xfId="3" applyNumberFormat="1">
      <alignment vertical="center"/>
    </xf>
    <xf numFmtId="166" fontId="6" fillId="2" borderId="0" xfId="7" applyNumberFormat="1" applyAlignment="1">
      <alignment horizontal="left" vertical="center"/>
    </xf>
    <xf numFmtId="166" fontId="6" fillId="0" borderId="0" xfId="8" applyNumberFormat="1" applyAlignment="1">
      <alignment horizontal="left" vertical="center"/>
    </xf>
    <xf numFmtId="166" fontId="7" fillId="2" borderId="1" xfId="3" applyNumberFormat="1" applyAlignment="1">
      <alignment horizontal="left" vertical="center"/>
    </xf>
    <xf numFmtId="166" fontId="7" fillId="0" borderId="1" xfId="9" applyNumberFormat="1" applyAlignment="1">
      <alignment horizontal="left" vertical="center"/>
    </xf>
    <xf numFmtId="165" fontId="6" fillId="2" borderId="0" xfId="7" applyNumberFormat="1">
      <alignment horizontal="right" vertical="center"/>
    </xf>
    <xf numFmtId="165" fontId="6" fillId="0" borderId="0" xfId="8" applyNumberFormat="1">
      <alignment horizontal="right" vertical="center"/>
    </xf>
    <xf numFmtId="165" fontId="7" fillId="0" borderId="1" xfId="6" applyNumberFormat="1">
      <alignment horizontal="right" vertical="center"/>
    </xf>
    <xf numFmtId="0" fontId="5" fillId="0" borderId="0" xfId="1" applyNumberFormat="1" applyAlignment="1">
      <alignment horizontal="left"/>
    </xf>
    <xf numFmtId="0" fontId="8" fillId="0" borderId="0" xfId="2" applyNumberFormat="1" applyFont="1">
      <alignment horizontal="left" vertical="center"/>
    </xf>
    <xf numFmtId="164" fontId="0" fillId="0" borderId="0" xfId="0" applyNumberFormat="1" applyAlignment="1">
      <alignment vertical="center"/>
    </xf>
    <xf numFmtId="0" fontId="5" fillId="0" borderId="0" xfId="1" applyAlignment="1">
      <alignment horizontal="left"/>
    </xf>
    <xf numFmtId="0" fontId="8" fillId="0" borderId="0" xfId="2" applyFont="1">
      <alignment horizontal="left" vertical="center"/>
    </xf>
    <xf numFmtId="0" fontId="8" fillId="0" borderId="0" xfId="2">
      <alignment horizontal="left" vertical="center"/>
    </xf>
    <xf numFmtId="0" fontId="3" fillId="0" borderId="3" xfId="0" applyNumberFormat="1" applyFont="1" applyFill="1" applyBorder="1" applyAlignment="1" applyProtection="1"/>
    <xf numFmtId="0" fontId="8" fillId="0" borderId="0" xfId="2" applyFont="1" applyAlignment="1">
      <alignment horizontal="left" vertical="center"/>
    </xf>
  </cellXfs>
  <cellStyles count="10">
    <cellStyle name="First Row Stripe" xfId="7"/>
    <cellStyle name="Second Row Stripe" xfId="8"/>
    <cellStyle name="Standaard" xfId="0" builtinId="0" customBuiltin="1"/>
    <cellStyle name="Sub Title" xfId="2"/>
    <cellStyle name="Table - Header 2" xfId="9"/>
    <cellStyle name="Table - Total" xfId="6"/>
    <cellStyle name="Table Header" xfId="5"/>
    <cellStyle name="Title Cell" xfId="1"/>
    <cellStyle name="Total - Heading" xfId="3"/>
    <cellStyle name="Total - Heading Titles" xfId="4"/>
  </cellStyles>
  <dxfs count="67">
    <dxf>
      <numFmt numFmtId="165" formatCode="[$€-413]\ #,##0.00_-"/>
      <alignment horizontal="general" vertical="center" textRotation="0" wrapText="0" indent="0" justifyLastLine="0" shrinkToFit="0" readingOrder="0"/>
    </dxf>
    <dxf>
      <numFmt numFmtId="165" formatCode="[$€-413]\ #,##0.00_-"/>
      <alignment horizontal="general" vertical="center" textRotation="0" wrapText="0" indent="0" justifyLastLine="0" shrinkToFit="0" readingOrder="0"/>
    </dxf>
    <dxf>
      <numFmt numFmtId="165" formatCode="[$€-413]\ #,##0.00_-"/>
      <alignment horizontal="general" vertical="center" textRotation="0" wrapText="0" indent="0" justifyLastLine="0" shrinkToFit="0" readingOrder="0"/>
    </dxf>
    <dxf>
      <numFmt numFmtId="165" formatCode="[$€-413]\ #,##0.00_-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relativeIndent="0" justifyLastLine="0" shrinkToFit="0" readingOrder="0"/>
    </dxf>
    <dxf>
      <numFmt numFmtId="167" formatCode="\$#,##0.00"/>
      <alignment horizontal="general" vertical="center" textRotation="0" wrapText="0" indent="0" justifyLastLine="0" shrinkToFit="0" readingOrder="0"/>
    </dxf>
    <dxf>
      <numFmt numFmtId="167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[$€-413]\ #,##0.00_-"/>
      <alignment horizontal="general" vertical="center" textRotation="0" wrapText="0" indent="0" justifyLastLine="0" shrinkToFit="0" readingOrder="0"/>
    </dxf>
    <dxf>
      <numFmt numFmtId="165" formatCode="[$€-413]\ #,##0.00_-"/>
      <alignment horizontal="general" vertical="center" textRotation="0" wrapText="0" indent="0" justifyLastLine="0" shrinkToFit="0" readingOrder="0"/>
    </dxf>
    <dxf>
      <numFmt numFmtId="165" formatCode="[$€-413]\ #,##0.00_-"/>
      <alignment horizontal="general" vertical="center" textRotation="0" wrapText="0" indent="0" justifyLastLine="0" shrinkToFit="0" readingOrder="0"/>
    </dxf>
    <dxf>
      <numFmt numFmtId="165" formatCode="[$€-413]\ #,##0.00_-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relativeIndent="0" justifyLastLine="0" shrinkToFit="0" readingOrder="0"/>
    </dxf>
    <dxf>
      <numFmt numFmtId="167" formatCode="\$#,##0.00"/>
      <alignment horizontal="general" vertical="center" textRotation="0" wrapText="0" indent="0" justifyLastLine="0" shrinkToFit="0" readingOrder="0"/>
    </dxf>
    <dxf>
      <numFmt numFmtId="167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[$€-413]\ #,##0.00_-"/>
      <alignment horizontal="general" vertical="center" textRotation="0" wrapText="0" indent="0" justifyLastLine="0" shrinkToFit="0" readingOrder="0"/>
    </dxf>
    <dxf>
      <numFmt numFmtId="165" formatCode="[$€-413]\ #,##0.00_-"/>
      <alignment horizontal="general" vertical="center" textRotation="0" wrapText="0" indent="0" justifyLastLine="0" shrinkToFit="0" readingOrder="0"/>
    </dxf>
    <dxf>
      <numFmt numFmtId="165" formatCode="[$€-413]\ #,##0.00_-"/>
      <alignment horizontal="general" vertical="center" textRotation="0" wrapText="0" indent="0" justifyLastLine="0" shrinkToFit="0" readingOrder="0"/>
    </dxf>
    <dxf>
      <numFmt numFmtId="165" formatCode="[$€-413]\ #,##0.00_-"/>
    </dxf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relativeIndent="0" justifyLastLine="0" shrinkToFit="0" readingOrder="0"/>
    </dxf>
    <dxf>
      <numFmt numFmtId="167" formatCode="\$#,##0.00"/>
      <alignment horizontal="general" vertical="center" textRotation="0" wrapText="0" indent="0" justifyLastLine="0" shrinkToFit="0" readingOrder="0"/>
    </dxf>
    <dxf>
      <numFmt numFmtId="167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[$€-413]\ #,##0.00_-"/>
      <alignment horizontal="general" vertical="center" textRotation="0" wrapText="0" indent="0" justifyLastLine="0" shrinkToFit="0" readingOrder="0"/>
    </dxf>
    <dxf>
      <numFmt numFmtId="165" formatCode="[$€-413]\ #,##0.00_-"/>
      <alignment horizontal="general" vertical="center" textRotation="0" wrapText="0" indent="0" justifyLastLine="0" shrinkToFit="0" readingOrder="0"/>
    </dxf>
    <dxf>
      <numFmt numFmtId="165" formatCode="[$€-413]\ #,##0.00_-"/>
      <alignment horizontal="general" vertical="center" textRotation="0" wrapText="0" indent="0" justifyLastLine="0" shrinkToFit="0" readingOrder="0"/>
    </dxf>
    <dxf>
      <numFmt numFmtId="165" formatCode="[$€-413]\ #,##0.00_-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relativeIndent="0" justifyLastLine="0" shrinkToFit="0" readingOrder="0"/>
    </dxf>
    <dxf>
      <numFmt numFmtId="167" formatCode="\$#,##0.00"/>
      <alignment horizontal="general" vertical="center" textRotation="0" wrapText="0" indent="0" justifyLastLine="0" shrinkToFit="0" readingOrder="0"/>
    </dxf>
    <dxf>
      <numFmt numFmtId="167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[$€-413]\ #,##0.00_-"/>
      <alignment horizontal="general" vertical="center" textRotation="0" wrapText="0" indent="0" justifyLastLine="0" shrinkToFit="0" readingOrder="0"/>
    </dxf>
    <dxf>
      <numFmt numFmtId="165" formatCode="[$€-413]\ #,##0.00_-"/>
      <alignment horizontal="general" vertical="center" textRotation="0" wrapText="0" indent="0" justifyLastLine="0" shrinkToFit="0" readingOrder="0"/>
    </dxf>
    <dxf>
      <numFmt numFmtId="165" formatCode="[$€-413]\ #,##0.00_-"/>
      <alignment horizontal="general" vertical="center" textRotation="0" wrapText="0" indent="0" justifyLastLine="0" shrinkToFit="0" readingOrder="0"/>
    </dxf>
    <dxf>
      <numFmt numFmtId="165" formatCode="[$€-413]\ #,##0.00_-"/>
      <alignment horizontal="right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relativeIndent="0" justifyLastLine="0" shrinkToFit="0" readingOrder="0"/>
    </dxf>
    <dxf>
      <numFmt numFmtId="167" formatCode="\$#,##0.00"/>
      <alignment horizontal="general" vertical="center" textRotation="0" wrapText="0" indent="0" justifyLastLine="0" shrinkToFit="0" readingOrder="0"/>
    </dxf>
    <dxf>
      <numFmt numFmtId="167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[$€-413]\ #,##0.00_-"/>
      <alignment horizontal="general" vertical="center" textRotation="0" wrapText="0" indent="0" justifyLastLine="0" shrinkToFit="0" readingOrder="0"/>
    </dxf>
    <dxf>
      <numFmt numFmtId="165" formatCode="[$€-413]\ #,##0.00_-"/>
      <alignment horizontal="general" vertical="center" textRotation="0" wrapText="0" indent="0" justifyLastLine="0" shrinkToFit="0" readingOrder="0"/>
    </dxf>
    <dxf>
      <numFmt numFmtId="165" formatCode="[$€-413]\ #,##0.00_-"/>
      <alignment horizontal="general" vertical="center" textRotation="0" wrapText="0" indent="0" justifyLastLine="0" shrinkToFit="0" readingOrder="0"/>
    </dxf>
    <dxf>
      <numFmt numFmtId="165" formatCode="[$€-413]\ #,##0.00_-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relativeIndent="0" justifyLastLine="0" shrinkToFit="0" readingOrder="0"/>
    </dxf>
    <dxf>
      <numFmt numFmtId="167" formatCode="\$#,##0.00"/>
      <alignment horizontal="general" vertical="center" textRotation="0" wrapText="0" indent="0" justifyLastLine="0" shrinkToFit="0" readingOrder="0"/>
    </dxf>
    <dxf>
      <numFmt numFmtId="167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[$€-413]\ #,##0.00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[$€-413]\ #,##0.00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[$€-413]\ #,##0.00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[$€-413]\ #,##0.00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\$#,##0.00"/>
      <alignment horizontal="general" vertical="center" textRotation="0" wrapText="0" indent="0" justifyLastLine="0" shrinkToFit="0" readingOrder="0"/>
    </dxf>
    <dxf>
      <border diagonalUp="0" diagonalDown="0">
        <bottom style="thin">
          <color theme="7"/>
        </bottom>
        <vertical/>
        <horizontal/>
      </border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Table Style 1" pivot="0" count="4">
      <tableStyleElement type="wholeTable" dxfId="66"/>
      <tableStyleElement type="headerRow" dxfId="65"/>
      <tableStyleElement type="totalRow" dxfId="64"/>
      <tableStyleElement type="firstRowStripe" dxfId="6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49152542372881"/>
          <c:y val="8.2424242424242566E-2"/>
          <c:w val="0.52"/>
          <c:h val="0.77922201454383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Samenvatting!$A$5</c:f>
              <c:strCache>
                <c:ptCount val="1"/>
                <c:pt idx="0">
                  <c:v>Totale inkomsten</c:v>
                </c:pt>
              </c:strCache>
            </c:strRef>
          </c:tx>
          <c:spPr>
            <a:gradFill>
              <a:gsLst>
                <a:gs pos="0">
                  <a:schemeClr val="accent4">
                    <a:shade val="75000"/>
                  </a:schemeClr>
                </a:gs>
                <a:gs pos="65000">
                  <a:srgbClr val="6585CF"/>
                </a:gs>
                <a:gs pos="100000">
                  <a:srgbClr val="6585CF">
                    <a:tint val="60000"/>
                  </a:srgbClr>
                </a:gs>
              </a:gsLst>
            </a:gradFill>
          </c:spPr>
          <c:invertIfNegative val="0"/>
          <c:cat>
            <c:strRef>
              <c:f>Samenvatting!$B$4:$C$4</c:f>
              <c:strCache>
                <c:ptCount val="2"/>
                <c:pt idx="0">
                  <c:v>Begroting</c:v>
                </c:pt>
                <c:pt idx="1">
                  <c:v>Werkelijk</c:v>
                </c:pt>
              </c:strCache>
            </c:strRef>
          </c:cat>
          <c:val>
            <c:numRef>
              <c:f>Samenvatting!$B$5:$C$5</c:f>
              <c:numCache>
                <c:formatCode>[$€-413]\ #,##0.00_-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</c:ser>
        <c:ser>
          <c:idx val="1"/>
          <c:order val="1"/>
          <c:tx>
            <c:strRef>
              <c:f>Samenvatting!$A$6</c:f>
              <c:strCache>
                <c:ptCount val="1"/>
                <c:pt idx="0">
                  <c:v>Totale uitgaven</c:v>
                </c:pt>
              </c:strCache>
            </c:strRef>
          </c:tx>
          <c:spPr>
            <a:gradFill>
              <a:gsLst>
                <a:gs pos="0">
                  <a:srgbClr val="9CB084">
                    <a:shade val="75000"/>
                  </a:srgbClr>
                </a:gs>
                <a:gs pos="65000">
                  <a:srgbClr val="9CB084"/>
                </a:gs>
                <a:gs pos="100000">
                  <a:schemeClr val="accent2">
                    <a:tint val="60000"/>
                  </a:schemeClr>
                </a:gs>
              </a:gsLst>
            </a:gradFill>
          </c:spPr>
          <c:invertIfNegative val="0"/>
          <c:cat>
            <c:strRef>
              <c:f>Samenvatting!$B$4:$C$4</c:f>
              <c:strCache>
                <c:ptCount val="2"/>
                <c:pt idx="0">
                  <c:v>Begroting</c:v>
                </c:pt>
                <c:pt idx="1">
                  <c:v>Werkelijk</c:v>
                </c:pt>
              </c:strCache>
            </c:strRef>
          </c:cat>
          <c:val>
            <c:numRef>
              <c:f>Samenvatting!$B$6:$C$6</c:f>
              <c:numCache>
                <c:formatCode>[$€-413]\ #,##0.00_-</c:formatCode>
                <c:ptCount val="2"/>
                <c:pt idx="0">
                  <c:v>1145</c:v>
                </c:pt>
                <c:pt idx="1">
                  <c:v>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74240"/>
        <c:axId val="190076032"/>
      </c:barChart>
      <c:catAx>
        <c:axId val="190074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4"/>
            </a:solidFill>
          </a:ln>
        </c:spPr>
        <c:txPr>
          <a:bodyPr rot="0" vert="horz"/>
          <a:lstStyle/>
          <a:p>
            <a:pPr>
              <a:defRPr sz="800"/>
            </a:pPr>
            <a:endParaRPr lang="nl-NL"/>
          </a:p>
        </c:txPr>
        <c:crossAx val="1900760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90076032"/>
        <c:scaling>
          <c:orientation val="minMax"/>
        </c:scaling>
        <c:delete val="0"/>
        <c:axPos val="l"/>
        <c:majorGridlines>
          <c:spPr>
            <a:ln>
              <a:solidFill>
                <a:schemeClr val="accent4"/>
              </a:solidFill>
            </a:ln>
          </c:spPr>
        </c:majorGridlines>
        <c:numFmt formatCode="[$€-413]\ #,##0.00_-" sourceLinked="1"/>
        <c:majorTickMark val="out"/>
        <c:minorTickMark val="none"/>
        <c:tickLblPos val="nextTo"/>
        <c:spPr>
          <a:ln>
            <a:solidFill>
              <a:schemeClr val="accent4"/>
            </a:solidFill>
          </a:ln>
        </c:spPr>
        <c:txPr>
          <a:bodyPr rot="0" vert="horz"/>
          <a:lstStyle/>
          <a:p>
            <a:pPr>
              <a:defRPr sz="800"/>
            </a:pPr>
            <a:endParaRPr lang="nl-NL"/>
          </a:p>
        </c:txPr>
        <c:crossAx val="190074240"/>
        <c:crossesAt val="1"/>
        <c:crossBetween val="between"/>
      </c:valAx>
      <c:spPr>
        <a:solidFill>
          <a:schemeClr val="accent2">
            <a:tint val="20000"/>
          </a:schemeClr>
        </a:solidFill>
      </c:spPr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nl-NL"/>
          </a:p>
        </c:txPr>
      </c:legendEntry>
      <c:legendEntry>
        <c:idx val="1"/>
        <c:txPr>
          <a:bodyPr/>
          <a:lstStyle/>
          <a:p>
            <a:pPr>
              <a:defRPr sz="800"/>
            </a:pPr>
            <a:endParaRPr lang="nl-NL"/>
          </a:p>
        </c:txPr>
      </c:legendEntry>
      <c:layout>
        <c:manualLayout>
          <c:xMode val="edge"/>
          <c:yMode val="edge"/>
          <c:x val="0.72033898305084743"/>
          <c:y val="0.68921095008051525"/>
          <c:w val="0.24000000000000021"/>
          <c:h val="0.2125603864734305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accent4"/>
      </a:solidFill>
    </a:ln>
  </c:spPr>
  <c:txPr>
    <a:bodyPr/>
    <a:lstStyle/>
    <a:p>
      <a:pPr>
        <a:defRPr>
          <a:solidFill>
            <a:schemeClr val="accent4">
              <a:shade val="75000"/>
            </a:schemeClr>
          </a:solidFill>
        </a:defRPr>
      </a:pPr>
      <a:endParaRPr lang="nl-NL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19050</xdr:rowOff>
    </xdr:from>
    <xdr:to>
      <xdr:col>2</xdr:col>
      <xdr:colOff>1381125</xdr:colOff>
      <xdr:row>22</xdr:row>
      <xdr:rowOff>28575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id="1" name="Table1" displayName="Table1" ref="A7:C12" totalsRowCount="1" dataDxfId="61" totalsRowDxfId="60" headerRowBorderDxfId="62">
  <autoFilter ref="A7:C11"/>
  <tableColumns count="3">
    <tableColumn id="1" name="Locatie" totalsRowLabel="Totaal" dataDxfId="59" totalsRowDxfId="58"/>
    <tableColumn id="2" name="Begroting" totalsRowFunction="sum" dataDxfId="57" totalsRowDxfId="56"/>
    <tableColumn id="3" name="Werkelijk" totalsRowFunction="sum" dataDxfId="55" totalsRowDxfId="54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4:C20" totalsRowCount="1" dataDxfId="52" totalsRowDxfId="51" headerRowBorderDxfId="53">
  <autoFilter ref="A14:C19"/>
  <tableColumns count="3">
    <tableColumn id="1" name="Personeel" totalsRowLabel="Totaal" dataDxfId="50" totalsRowDxfId="49"/>
    <tableColumn id="2" name="Begroting" totalsRowFunction="sum" dataDxfId="48" totalsRowDxfId="47"/>
    <tableColumn id="3" name="Werkelijk" totalsRowFunction="sum" dataDxfId="46" totalsRowDxfId="45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2:C26" totalsRowCount="1" dataDxfId="43" totalsRowDxfId="42" headerRowBorderDxfId="44">
  <autoFilter ref="A22:C25"/>
  <tableColumns count="3">
    <tableColumn id="1" name="Publiciteit" totalsRowLabel="Totaal" dataDxfId="41" totalsRowDxfId="40"/>
    <tableColumn id="2" name="Begroting" totalsRowFunction="sum" dataDxfId="39" totalsRowDxfId="38"/>
    <tableColumn id="3" name="Werkelijk" totalsRowFunction="sum" dataDxfId="37" totalsRowDxfId="36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28:C33" totalsRowCount="1" dataDxfId="34" totalsRowDxfId="33" headerRowBorderDxfId="35">
  <autoFilter ref="A28:C32"/>
  <tableColumns count="3">
    <tableColumn id="1" name="Diversen" totalsRowLabel="Totaal" dataDxfId="32" totalsRowDxfId="31"/>
    <tableColumn id="2" name="Begroting" totalsRowFunction="sum" dataDxfId="30" totalsRowDxfId="29"/>
    <tableColumn id="3" name="Werkelijk" totalsRowFunction="sum" dataDxfId="28" totalsRowDxfId="27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E7:G12" totalsRowCount="1" dataDxfId="25" totalsRowDxfId="24" headerRowBorderDxfId="26">
  <autoFilter ref="E7:G11"/>
  <tableColumns count="3">
    <tableColumn id="1" name="Catering" totalsRowLabel="Totaal" dataDxfId="23" totalsRowDxfId="22"/>
    <tableColumn id="2" name="Begroting" totalsRowFunction="sum" dataDxfId="21" totalsRowDxfId="20"/>
    <tableColumn id="3" name="Werkelijk" totalsRowFunction="sum" dataDxfId="19" totalsRowDxfId="18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E14:G20" totalsRowCount="1" dataDxfId="16" totalsRowDxfId="15" headerRowBorderDxfId="17">
  <autoFilter ref="E14:G19"/>
  <tableColumns count="3">
    <tableColumn id="1" name="Programma" totalsRowLabel="Totaal" dataDxfId="14" totalsRowDxfId="13"/>
    <tableColumn id="2" name="Begroting" totalsRowFunction="sum" dataDxfId="12" totalsRowDxfId="11"/>
    <tableColumn id="3" name="Werkelijk" totalsRowFunction="sum" dataDxfId="10" totalsRowDxfId="9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E22:G25" totalsRowCount="1" dataDxfId="7" totalsRowDxfId="6" headerRowBorderDxfId="8">
  <autoFilter ref="E22:G24"/>
  <tableColumns count="3">
    <tableColumn id="1" name="Diversen" totalsRowLabel="Totaal" dataDxfId="5" totalsRowDxfId="4"/>
    <tableColumn id="2" name="Begroting" totalsRowFunction="sum" dataDxfId="3" totalsRowDxfId="2"/>
    <tableColumn id="3" name="Werkelijk" totalsRowFunction="sum" dataDxfId="1" totalsRow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B333FF"/>
      </a:hlink>
      <a:folHlink>
        <a:srgbClr val="5300A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tabSelected="1" workbookViewId="0">
      <selection activeCell="A26" sqref="A26"/>
    </sheetView>
  </sheetViews>
  <sheetFormatPr defaultColWidth="9.109375" defaultRowHeight="13.8" x14ac:dyDescent="0.3"/>
  <cols>
    <col min="1" max="1" width="27.33203125" style="1" customWidth="1"/>
    <col min="2" max="3" width="14.6640625" style="1" customWidth="1"/>
    <col min="4" max="4" width="3.6640625" style="1" customWidth="1"/>
    <col min="5" max="5" width="27.33203125" style="1" customWidth="1"/>
    <col min="6" max="7" width="14.6640625" style="1" customWidth="1"/>
    <col min="8" max="16384" width="9.109375" style="1"/>
  </cols>
  <sheetData>
    <row r="1" spans="1:7" ht="41.25" customHeight="1" x14ac:dyDescent="0.4">
      <c r="A1" s="56" t="s">
        <v>31</v>
      </c>
      <c r="B1" s="56"/>
      <c r="C1" s="56"/>
      <c r="D1" s="56"/>
      <c r="E1" s="56"/>
      <c r="F1" s="56"/>
      <c r="G1" s="56"/>
    </row>
    <row r="2" spans="1:7" ht="18" x14ac:dyDescent="0.3">
      <c r="A2" s="57" t="s">
        <v>0</v>
      </c>
      <c r="B2" s="57"/>
      <c r="C2" s="57"/>
      <c r="D2" s="57"/>
      <c r="E2" s="57"/>
      <c r="F2" s="57"/>
      <c r="G2" s="57"/>
    </row>
    <row r="3" spans="1:7" ht="18" x14ac:dyDescent="0.3">
      <c r="A3" s="5"/>
      <c r="B3" s="5"/>
      <c r="C3" s="5"/>
      <c r="D3" s="5"/>
      <c r="E3" s="5"/>
      <c r="F3" s="5"/>
      <c r="G3" s="5"/>
    </row>
    <row r="4" spans="1:7" s="6" customFormat="1" ht="12.75" customHeight="1" x14ac:dyDescent="0.3">
      <c r="A4" s="11"/>
      <c r="B4" s="11"/>
      <c r="C4" s="11"/>
      <c r="D4" s="11"/>
      <c r="E4" s="11"/>
      <c r="F4" s="27" t="s">
        <v>30</v>
      </c>
      <c r="G4" s="27" t="s">
        <v>1</v>
      </c>
    </row>
    <row r="5" spans="1:7" x14ac:dyDescent="0.3">
      <c r="A5" s="24" t="s">
        <v>2</v>
      </c>
      <c r="B5" s="10"/>
      <c r="C5" s="10"/>
      <c r="D5" s="10"/>
      <c r="E5" s="10"/>
      <c r="F5" s="44">
        <f>SUM(B12,B20,B26,B33,F12,F20,F25)</f>
        <v>1145</v>
      </c>
      <c r="G5" s="44">
        <f>SUM(C12,C20,C26,C33,G12,G20,G25)</f>
        <v>395</v>
      </c>
    </row>
    <row r="6" spans="1:7" ht="9.9" customHeight="1" x14ac:dyDescent="0.3"/>
    <row r="7" spans="1:7" x14ac:dyDescent="0.3">
      <c r="A7" s="37" t="s">
        <v>3</v>
      </c>
      <c r="B7" s="38" t="s">
        <v>30</v>
      </c>
      <c r="C7" s="38" t="s">
        <v>1</v>
      </c>
      <c r="E7" s="25" t="s">
        <v>33</v>
      </c>
      <c r="F7" s="26" t="s">
        <v>30</v>
      </c>
      <c r="G7" s="26" t="s">
        <v>1</v>
      </c>
    </row>
    <row r="8" spans="1:7" x14ac:dyDescent="0.3">
      <c r="A8" s="37" t="s">
        <v>4</v>
      </c>
      <c r="B8" s="40">
        <v>500</v>
      </c>
      <c r="C8" s="40">
        <v>250</v>
      </c>
      <c r="E8" s="25" t="s">
        <v>11</v>
      </c>
      <c r="F8" s="42"/>
      <c r="G8" s="42"/>
    </row>
    <row r="9" spans="1:7" x14ac:dyDescent="0.3">
      <c r="A9" s="37" t="s">
        <v>41</v>
      </c>
      <c r="B9" s="40">
        <v>400</v>
      </c>
      <c r="C9" s="40">
        <v>50</v>
      </c>
      <c r="E9" s="25" t="s">
        <v>10</v>
      </c>
      <c r="F9" s="42"/>
      <c r="G9" s="42"/>
    </row>
    <row r="10" spans="1:7" x14ac:dyDescent="0.3">
      <c r="A10" s="37" t="s">
        <v>5</v>
      </c>
      <c r="B10" s="40"/>
      <c r="C10" s="40"/>
      <c r="E10" s="25" t="s">
        <v>34</v>
      </c>
      <c r="F10" s="42"/>
      <c r="G10" s="42"/>
    </row>
    <row r="11" spans="1:7" x14ac:dyDescent="0.3">
      <c r="A11" s="37" t="s">
        <v>6</v>
      </c>
      <c r="B11" s="40"/>
      <c r="C11" s="40"/>
      <c r="E11" s="25" t="s">
        <v>47</v>
      </c>
      <c r="F11" s="42"/>
      <c r="G11" s="42"/>
    </row>
    <row r="12" spans="1:7" x14ac:dyDescent="0.3">
      <c r="A12" s="39" t="s">
        <v>7</v>
      </c>
      <c r="B12" s="41">
        <f>SUBTOTAL(109,Table1[Begroting])</f>
        <v>900</v>
      </c>
      <c r="C12" s="41">
        <f>SUBTOTAL(109,Table1[Werkelijk])</f>
        <v>300</v>
      </c>
      <c r="E12" s="25" t="s">
        <v>7</v>
      </c>
      <c r="F12" s="42">
        <f>SUBTOTAL(109,Table5[Begroting])</f>
        <v>0</v>
      </c>
      <c r="G12" s="42">
        <f>SUBTOTAL(109,Table5[Werkelijk])</f>
        <v>0</v>
      </c>
    </row>
    <row r="13" spans="1:7" x14ac:dyDescent="0.3">
      <c r="A13" s="58"/>
      <c r="B13" s="58"/>
      <c r="C13" s="58"/>
      <c r="E13" s="58"/>
      <c r="F13" s="58"/>
      <c r="G13" s="58"/>
    </row>
    <row r="14" spans="1:7" x14ac:dyDescent="0.3">
      <c r="A14" s="25" t="s">
        <v>35</v>
      </c>
      <c r="B14" s="26" t="s">
        <v>30</v>
      </c>
      <c r="C14" s="26" t="s">
        <v>1</v>
      </c>
      <c r="E14" s="25" t="s">
        <v>12</v>
      </c>
      <c r="F14" s="26" t="s">
        <v>30</v>
      </c>
      <c r="G14" s="26" t="s">
        <v>1</v>
      </c>
    </row>
    <row r="15" spans="1:7" x14ac:dyDescent="0.3">
      <c r="A15" s="25" t="s">
        <v>42</v>
      </c>
      <c r="B15" s="42">
        <v>200</v>
      </c>
      <c r="C15" s="42">
        <v>50</v>
      </c>
      <c r="E15" s="25" t="s">
        <v>36</v>
      </c>
      <c r="F15" s="42"/>
      <c r="G15" s="42"/>
    </row>
    <row r="16" spans="1:7" x14ac:dyDescent="0.3">
      <c r="A16" s="25" t="s">
        <v>43</v>
      </c>
      <c r="B16" s="42"/>
      <c r="C16" s="42"/>
      <c r="E16" s="25" t="s">
        <v>37</v>
      </c>
      <c r="F16" s="42"/>
      <c r="G16" s="42"/>
    </row>
    <row r="17" spans="1:7" x14ac:dyDescent="0.3">
      <c r="A17" s="25" t="s">
        <v>44</v>
      </c>
      <c r="B17" s="42"/>
      <c r="C17" s="42"/>
      <c r="E17" s="25" t="s">
        <v>47</v>
      </c>
      <c r="F17" s="42"/>
      <c r="G17" s="42"/>
    </row>
    <row r="18" spans="1:7" x14ac:dyDescent="0.3">
      <c r="A18" s="25" t="s">
        <v>45</v>
      </c>
      <c r="B18" s="42"/>
      <c r="C18" s="42"/>
      <c r="E18" s="25" t="s">
        <v>47</v>
      </c>
      <c r="F18" s="42"/>
      <c r="G18" s="42"/>
    </row>
    <row r="19" spans="1:7" x14ac:dyDescent="0.3">
      <c r="A19" s="25" t="s">
        <v>46</v>
      </c>
      <c r="B19" s="42"/>
      <c r="C19" s="42"/>
      <c r="E19" s="25" t="s">
        <v>47</v>
      </c>
      <c r="F19" s="42"/>
      <c r="G19" s="42"/>
    </row>
    <row r="20" spans="1:7" x14ac:dyDescent="0.3">
      <c r="A20" s="25" t="s">
        <v>7</v>
      </c>
      <c r="B20" s="42">
        <f>SUBTOTAL(109,Table2[Begroting])</f>
        <v>200</v>
      </c>
      <c r="C20" s="42">
        <f>SUBTOTAL(109,Table2[Werkelijk])</f>
        <v>50</v>
      </c>
      <c r="E20" s="25" t="s">
        <v>7</v>
      </c>
      <c r="F20" s="42">
        <f>SUBTOTAL(109,Table6[Begroting])</f>
        <v>0</v>
      </c>
      <c r="G20" s="42">
        <f>SUBTOTAL(109,Table6[Werkelijk])</f>
        <v>0</v>
      </c>
    </row>
    <row r="21" spans="1:7" x14ac:dyDescent="0.3">
      <c r="A21" s="58"/>
      <c r="B21" s="58"/>
      <c r="C21" s="58"/>
      <c r="E21" s="58"/>
      <c r="F21" s="58"/>
      <c r="G21" s="58"/>
    </row>
    <row r="22" spans="1:7" x14ac:dyDescent="0.3">
      <c r="A22" s="25" t="s">
        <v>8</v>
      </c>
      <c r="B22" s="26" t="s">
        <v>30</v>
      </c>
      <c r="C22" s="26" t="s">
        <v>1</v>
      </c>
      <c r="E22" s="25" t="s">
        <v>9</v>
      </c>
      <c r="F22" s="26" t="s">
        <v>30</v>
      </c>
      <c r="G22" s="26" t="s">
        <v>1</v>
      </c>
    </row>
    <row r="23" spans="1:7" x14ac:dyDescent="0.3">
      <c r="A23" s="25" t="s">
        <v>49</v>
      </c>
      <c r="B23" s="43">
        <v>45</v>
      </c>
      <c r="C23" s="42">
        <v>45</v>
      </c>
      <c r="E23" s="25" t="s">
        <v>47</v>
      </c>
      <c r="F23" s="42"/>
      <c r="G23" s="42"/>
    </row>
    <row r="24" spans="1:7" x14ac:dyDescent="0.3">
      <c r="A24" s="25" t="s">
        <v>50</v>
      </c>
      <c r="B24" s="43"/>
      <c r="C24" s="42"/>
      <c r="E24" s="25" t="s">
        <v>47</v>
      </c>
      <c r="F24" s="42"/>
      <c r="G24" s="42"/>
    </row>
    <row r="25" spans="1:7" x14ac:dyDescent="0.3">
      <c r="A25" s="25" t="s">
        <v>47</v>
      </c>
      <c r="B25" s="43"/>
      <c r="C25" s="42"/>
      <c r="E25" s="25" t="s">
        <v>7</v>
      </c>
      <c r="F25" s="42">
        <f>SUBTOTAL(109,Table7[Begroting])</f>
        <v>0</v>
      </c>
      <c r="G25" s="42">
        <f>SUBTOTAL(109,Table7[Werkelijk])</f>
        <v>0</v>
      </c>
    </row>
    <row r="26" spans="1:7" x14ac:dyDescent="0.3">
      <c r="A26" s="25" t="s">
        <v>7</v>
      </c>
      <c r="B26" s="42">
        <f>SUBTOTAL(109,Table3[Begroting])</f>
        <v>45</v>
      </c>
      <c r="C26" s="42">
        <f>SUBTOTAL(109,Table3[Werkelijk])</f>
        <v>45</v>
      </c>
    </row>
    <row r="27" spans="1:7" x14ac:dyDescent="0.3">
      <c r="A27" s="58"/>
      <c r="B27" s="58"/>
      <c r="C27" s="58"/>
    </row>
    <row r="28" spans="1:7" x14ac:dyDescent="0.3">
      <c r="A28" s="25" t="s">
        <v>9</v>
      </c>
      <c r="B28" s="26" t="s">
        <v>30</v>
      </c>
      <c r="C28" s="26" t="s">
        <v>1</v>
      </c>
    </row>
    <row r="29" spans="1:7" x14ac:dyDescent="0.3">
      <c r="A29" s="25" t="s">
        <v>38</v>
      </c>
      <c r="B29" s="42"/>
      <c r="C29" s="42"/>
    </row>
    <row r="30" spans="1:7" x14ac:dyDescent="0.3">
      <c r="A30" s="25" t="s">
        <v>39</v>
      </c>
      <c r="B30" s="42"/>
      <c r="C30" s="42"/>
    </row>
    <row r="31" spans="1:7" x14ac:dyDescent="0.3">
      <c r="A31" s="25" t="s">
        <v>40</v>
      </c>
      <c r="B31" s="42"/>
      <c r="C31" s="42"/>
    </row>
    <row r="32" spans="1:7" x14ac:dyDescent="0.3">
      <c r="A32" s="25" t="s">
        <v>48</v>
      </c>
      <c r="B32" s="42"/>
      <c r="C32" s="42"/>
    </row>
    <row r="33" spans="1:3" x14ac:dyDescent="0.3">
      <c r="A33" s="25" t="s">
        <v>7</v>
      </c>
      <c r="B33" s="42">
        <f>SUBTOTAL(109,Table4[Begroting])</f>
        <v>0</v>
      </c>
      <c r="C33" s="42">
        <f>SUBTOTAL(109,Table4[Werkelijk])</f>
        <v>0</v>
      </c>
    </row>
    <row r="38" spans="1:3" x14ac:dyDescent="0.3">
      <c r="A38" s="36"/>
    </row>
  </sheetData>
  <mergeCells count="7">
    <mergeCell ref="A1:G1"/>
    <mergeCell ref="A2:G2"/>
    <mergeCell ref="A13:C13"/>
    <mergeCell ref="A21:C21"/>
    <mergeCell ref="A27:C27"/>
    <mergeCell ref="E13:G13"/>
    <mergeCell ref="E21:G21"/>
  </mergeCells>
  <phoneticPr fontId="1" type="noConversion"/>
  <conditionalFormatting sqref="G5">
    <cfRule type="dataBar" priority="12">
      <dataBar>
        <cfvo type="num" val="0"/>
        <cfvo type="num" val="$F$5"/>
        <color rgb="FFFFC000"/>
      </dataBar>
    </cfRule>
  </conditionalFormatting>
  <pageMargins left="0.98425196850393704" right="0.98425196850393704" top="0.74803149606299213" bottom="0.98425196850393704" header="0.51181102362204722" footer="0.51181102362204722"/>
  <pageSetup paperSize="9" scale="52" orientation="landscape"/>
  <headerFooter alignWithMargins="0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zoomScaleSheetLayoutView="75" workbookViewId="0">
      <selection activeCell="K19" sqref="K19"/>
    </sheetView>
  </sheetViews>
  <sheetFormatPr defaultColWidth="9.109375" defaultRowHeight="13.8" x14ac:dyDescent="0.3"/>
  <cols>
    <col min="1" max="2" width="16.6640625" style="1" customWidth="1"/>
    <col min="3" max="3" width="29.33203125" style="1" customWidth="1"/>
    <col min="4" max="4" width="16.6640625" style="22" customWidth="1"/>
    <col min="5" max="6" width="16.6640625" style="1" customWidth="1"/>
    <col min="7" max="16384" width="9.109375" style="1"/>
  </cols>
  <sheetData>
    <row r="1" spans="1:6" s="8" customFormat="1" ht="41.25" customHeight="1" x14ac:dyDescent="0.4">
      <c r="A1" s="59" t="str">
        <f>Uitgaven!A1</f>
        <v xml:space="preserve">Aanvraag voor: </v>
      </c>
      <c r="B1" s="59"/>
      <c r="C1" s="59"/>
      <c r="D1" s="59"/>
      <c r="E1" s="59"/>
      <c r="F1" s="59"/>
    </row>
    <row r="2" spans="1:6" ht="18.75" customHeight="1" x14ac:dyDescent="0.3">
      <c r="A2" s="60" t="s">
        <v>13</v>
      </c>
      <c r="B2" s="61"/>
      <c r="C2" s="61"/>
      <c r="D2" s="61"/>
      <c r="E2" s="61"/>
      <c r="F2" s="61"/>
    </row>
    <row r="3" spans="1:6" ht="18.75" customHeight="1" x14ac:dyDescent="0.3">
      <c r="A3" s="7"/>
      <c r="B3" s="9"/>
      <c r="C3" s="9"/>
      <c r="D3" s="18"/>
      <c r="E3" s="9"/>
      <c r="F3" s="9"/>
    </row>
    <row r="4" spans="1:6" x14ac:dyDescent="0.3">
      <c r="A4" s="11"/>
      <c r="B4" s="11"/>
      <c r="C4" s="11"/>
      <c r="D4" s="19"/>
      <c r="E4" s="11" t="s">
        <v>30</v>
      </c>
      <c r="F4" s="11" t="s">
        <v>1</v>
      </c>
    </row>
    <row r="5" spans="1:6" x14ac:dyDescent="0.3">
      <c r="A5" s="34" t="s">
        <v>14</v>
      </c>
      <c r="B5" s="10"/>
      <c r="C5" s="10"/>
      <c r="D5" s="51"/>
      <c r="E5" s="48">
        <f>SUM(E12,E19,E26,E34)</f>
        <v>1936</v>
      </c>
      <c r="F5" s="48">
        <f>SUM(F12,F19,F26,F34)</f>
        <v>1831</v>
      </c>
    </row>
    <row r="6" spans="1:6" x14ac:dyDescent="0.3">
      <c r="A6" s="3"/>
      <c r="B6" s="3"/>
      <c r="C6" s="4"/>
      <c r="D6" s="20"/>
      <c r="E6" s="3"/>
      <c r="F6" s="3"/>
    </row>
    <row r="7" spans="1:6" x14ac:dyDescent="0.3">
      <c r="A7" s="12" t="s">
        <v>32</v>
      </c>
      <c r="B7" s="12"/>
      <c r="C7" s="12"/>
      <c r="D7" s="21"/>
      <c r="E7" s="12"/>
      <c r="F7" s="12"/>
    </row>
    <row r="8" spans="1:6" x14ac:dyDescent="0.3">
      <c r="A8" s="28" t="s">
        <v>30</v>
      </c>
      <c r="B8" s="28" t="s">
        <v>1</v>
      </c>
      <c r="C8" s="16"/>
      <c r="D8" s="52"/>
      <c r="E8" s="28" t="s">
        <v>30</v>
      </c>
      <c r="F8" s="28" t="s">
        <v>1</v>
      </c>
    </row>
    <row r="9" spans="1:6" x14ac:dyDescent="0.3">
      <c r="A9" s="32">
        <v>300</v>
      </c>
      <c r="B9" s="32">
        <v>278</v>
      </c>
      <c r="C9" s="30" t="s">
        <v>15</v>
      </c>
      <c r="D9" s="49">
        <v>5</v>
      </c>
      <c r="E9" s="45">
        <f>A9*D9</f>
        <v>1500</v>
      </c>
      <c r="F9" s="45">
        <f>B9*D9</f>
        <v>1390</v>
      </c>
    </row>
    <row r="10" spans="1:6" x14ac:dyDescent="0.3">
      <c r="A10" s="33">
        <v>197</v>
      </c>
      <c r="B10" s="33">
        <v>195</v>
      </c>
      <c r="C10" s="31" t="s">
        <v>16</v>
      </c>
      <c r="D10" s="50">
        <v>2</v>
      </c>
      <c r="E10" s="46">
        <f>A10*D10</f>
        <v>394</v>
      </c>
      <c r="F10" s="46">
        <f>B10*D10</f>
        <v>390</v>
      </c>
    </row>
    <row r="11" spans="1:6" x14ac:dyDescent="0.3">
      <c r="A11" s="32">
        <v>42</v>
      </c>
      <c r="B11" s="32">
        <v>51</v>
      </c>
      <c r="C11" s="30" t="s">
        <v>17</v>
      </c>
      <c r="D11" s="49">
        <v>1</v>
      </c>
      <c r="E11" s="45">
        <f>A11*D11</f>
        <v>42</v>
      </c>
      <c r="F11" s="45">
        <f>B11*D11</f>
        <v>51</v>
      </c>
    </row>
    <row r="12" spans="1:6" x14ac:dyDescent="0.3">
      <c r="A12" s="13"/>
      <c r="B12" s="13"/>
      <c r="C12" s="13"/>
      <c r="D12" s="47"/>
      <c r="E12" s="47">
        <f>SUM(E9:E11)</f>
        <v>1936</v>
      </c>
      <c r="F12" s="47">
        <f>SUM(F9:F11)</f>
        <v>1831</v>
      </c>
    </row>
    <row r="13" spans="1:6" x14ac:dyDescent="0.3">
      <c r="A13" s="62"/>
      <c r="B13" s="62"/>
      <c r="C13" s="62"/>
      <c r="D13" s="62"/>
      <c r="E13" s="62"/>
      <c r="F13" s="62"/>
    </row>
    <row r="14" spans="1:6" x14ac:dyDescent="0.3">
      <c r="A14" s="29" t="s">
        <v>18</v>
      </c>
      <c r="B14" s="12"/>
      <c r="C14" s="12"/>
      <c r="D14" s="21"/>
      <c r="E14" s="12"/>
      <c r="F14" s="12"/>
    </row>
    <row r="15" spans="1:6" x14ac:dyDescent="0.3">
      <c r="A15" s="28" t="s">
        <v>30</v>
      </c>
      <c r="B15" s="28" t="s">
        <v>1</v>
      </c>
      <c r="C15" s="16"/>
      <c r="D15" s="52"/>
      <c r="E15" s="28" t="s">
        <v>30</v>
      </c>
      <c r="F15" s="28" t="s">
        <v>1</v>
      </c>
    </row>
    <row r="16" spans="1:6" x14ac:dyDescent="0.3">
      <c r="A16" s="32"/>
      <c r="B16" s="32"/>
      <c r="C16" s="30" t="s">
        <v>19</v>
      </c>
      <c r="D16" s="49"/>
      <c r="E16" s="45">
        <f>A16*D16</f>
        <v>0</v>
      </c>
      <c r="F16" s="45">
        <f>B16*D16</f>
        <v>0</v>
      </c>
    </row>
    <row r="17" spans="1:6" x14ac:dyDescent="0.3">
      <c r="A17" s="33"/>
      <c r="B17" s="33"/>
      <c r="C17" s="31" t="s">
        <v>20</v>
      </c>
      <c r="D17" s="50"/>
      <c r="E17" s="46">
        <f>A17*D17</f>
        <v>0</v>
      </c>
      <c r="F17" s="46">
        <f>B17*D17</f>
        <v>0</v>
      </c>
    </row>
    <row r="18" spans="1:6" x14ac:dyDescent="0.3">
      <c r="A18" s="32"/>
      <c r="B18" s="32"/>
      <c r="C18" s="30" t="s">
        <v>21</v>
      </c>
      <c r="D18" s="49"/>
      <c r="E18" s="45">
        <f>A18*D18</f>
        <v>0</v>
      </c>
      <c r="F18" s="45">
        <f>B18*D18</f>
        <v>0</v>
      </c>
    </row>
    <row r="19" spans="1:6" x14ac:dyDescent="0.3">
      <c r="A19" s="13"/>
      <c r="B19" s="13"/>
      <c r="C19" s="13"/>
      <c r="D19" s="47"/>
      <c r="E19" s="47">
        <f>SUM(E16:E18)</f>
        <v>0</v>
      </c>
      <c r="F19" s="47">
        <f>SUM(F16:F18)</f>
        <v>0</v>
      </c>
    </row>
    <row r="20" spans="1:6" x14ac:dyDescent="0.3">
      <c r="A20" s="62"/>
      <c r="B20" s="62"/>
      <c r="C20" s="62"/>
      <c r="D20" s="62"/>
      <c r="E20" s="62"/>
      <c r="F20" s="62"/>
    </row>
    <row r="21" spans="1:6" x14ac:dyDescent="0.3">
      <c r="A21" s="29" t="s">
        <v>22</v>
      </c>
      <c r="B21" s="12"/>
      <c r="C21" s="12"/>
      <c r="D21" s="21"/>
      <c r="E21" s="12"/>
      <c r="F21" s="12"/>
    </row>
    <row r="22" spans="1:6" x14ac:dyDescent="0.3">
      <c r="A22" s="28" t="s">
        <v>30</v>
      </c>
      <c r="B22" s="28" t="s">
        <v>1</v>
      </c>
      <c r="C22" s="16"/>
      <c r="D22" s="52"/>
      <c r="E22" s="28" t="s">
        <v>30</v>
      </c>
      <c r="F22" s="28" t="s">
        <v>1</v>
      </c>
    </row>
    <row r="23" spans="1:6" x14ac:dyDescent="0.3">
      <c r="A23" s="32"/>
      <c r="B23" s="32"/>
      <c r="C23" s="30" t="s">
        <v>23</v>
      </c>
      <c r="D23" s="49"/>
      <c r="E23" s="45">
        <f>A23*D23</f>
        <v>0</v>
      </c>
      <c r="F23" s="45">
        <f>B23*D23</f>
        <v>0</v>
      </c>
    </row>
    <row r="24" spans="1:6" x14ac:dyDescent="0.3">
      <c r="A24" s="33"/>
      <c r="B24" s="33"/>
      <c r="C24" s="31" t="s">
        <v>24</v>
      </c>
      <c r="D24" s="50"/>
      <c r="E24" s="46">
        <f>A24*D24</f>
        <v>0</v>
      </c>
      <c r="F24" s="46">
        <f>B24*D24</f>
        <v>0</v>
      </c>
    </row>
    <row r="25" spans="1:6" x14ac:dyDescent="0.3">
      <c r="A25" s="35"/>
      <c r="B25" s="35"/>
      <c r="C25" s="30" t="s">
        <v>25</v>
      </c>
      <c r="D25" s="49"/>
      <c r="E25" s="45">
        <f>A25*D25</f>
        <v>0</v>
      </c>
      <c r="F25" s="45">
        <f>B25*D25</f>
        <v>0</v>
      </c>
    </row>
    <row r="26" spans="1:6" x14ac:dyDescent="0.3">
      <c r="A26" s="13"/>
      <c r="B26" s="13"/>
      <c r="C26" s="13"/>
      <c r="D26" s="47"/>
      <c r="E26" s="47">
        <f>SUM(E23:E25)</f>
        <v>0</v>
      </c>
      <c r="F26" s="47">
        <f>SUM(F23:F25)</f>
        <v>0</v>
      </c>
    </row>
    <row r="27" spans="1:6" x14ac:dyDescent="0.3">
      <c r="A27" s="62"/>
      <c r="B27" s="62"/>
      <c r="C27" s="62"/>
      <c r="D27" s="62"/>
      <c r="E27" s="62"/>
      <c r="F27" s="62"/>
    </row>
    <row r="28" spans="1:6" x14ac:dyDescent="0.3">
      <c r="A28" s="29" t="s">
        <v>26</v>
      </c>
      <c r="B28" s="12"/>
      <c r="C28" s="12"/>
      <c r="D28" s="21"/>
      <c r="E28" s="12"/>
      <c r="F28" s="12"/>
    </row>
    <row r="29" spans="1:6" x14ac:dyDescent="0.3">
      <c r="A29" s="28" t="s">
        <v>30</v>
      </c>
      <c r="B29" s="28" t="s">
        <v>1</v>
      </c>
      <c r="C29" s="16"/>
      <c r="D29" s="52"/>
      <c r="E29" s="28" t="s">
        <v>30</v>
      </c>
      <c r="F29" s="28" t="s">
        <v>1</v>
      </c>
    </row>
    <row r="30" spans="1:6" x14ac:dyDescent="0.3">
      <c r="A30" s="32"/>
      <c r="B30" s="32"/>
      <c r="C30" s="30" t="s">
        <v>27</v>
      </c>
      <c r="D30" s="49"/>
      <c r="E30" s="45">
        <f>A30*D30</f>
        <v>0</v>
      </c>
      <c r="F30" s="45">
        <f>B30*D30</f>
        <v>0</v>
      </c>
    </row>
    <row r="31" spans="1:6" x14ac:dyDescent="0.3">
      <c r="A31" s="33"/>
      <c r="B31" s="33"/>
      <c r="C31" s="31" t="s">
        <v>27</v>
      </c>
      <c r="D31" s="50"/>
      <c r="E31" s="46">
        <f>A31*D31</f>
        <v>0</v>
      </c>
      <c r="F31" s="46">
        <f>B31*D31</f>
        <v>0</v>
      </c>
    </row>
    <row r="32" spans="1:6" x14ac:dyDescent="0.3">
      <c r="A32" s="32"/>
      <c r="B32" s="32"/>
      <c r="C32" s="30" t="s">
        <v>27</v>
      </c>
      <c r="D32" s="49"/>
      <c r="E32" s="45">
        <f>A32*D32</f>
        <v>0</v>
      </c>
      <c r="F32" s="45">
        <f>B32*D32</f>
        <v>0</v>
      </c>
    </row>
    <row r="33" spans="1:6" x14ac:dyDescent="0.3">
      <c r="A33" s="33"/>
      <c r="B33" s="33"/>
      <c r="C33" s="31" t="s">
        <v>27</v>
      </c>
      <c r="D33" s="50"/>
      <c r="E33" s="46">
        <f>A33*D33</f>
        <v>0</v>
      </c>
      <c r="F33" s="46">
        <f>B33*D33</f>
        <v>0</v>
      </c>
    </row>
    <row r="34" spans="1:6" x14ac:dyDescent="0.3">
      <c r="A34" s="13"/>
      <c r="B34" s="13"/>
      <c r="C34" s="13"/>
      <c r="D34" s="47"/>
      <c r="E34" s="47">
        <f>SUM(E30:E33)</f>
        <v>0</v>
      </c>
      <c r="F34" s="47">
        <f>SUM(F30:F33)</f>
        <v>0</v>
      </c>
    </row>
    <row r="35" spans="1:6" x14ac:dyDescent="0.3">
      <c r="A35" s="3"/>
      <c r="B35" s="3"/>
      <c r="C35" s="3"/>
      <c r="D35" s="20"/>
      <c r="E35" s="3"/>
      <c r="F35" s="3"/>
    </row>
  </sheetData>
  <mergeCells count="5">
    <mergeCell ref="A1:F1"/>
    <mergeCell ref="A2:F2"/>
    <mergeCell ref="A13:F13"/>
    <mergeCell ref="A20:F20"/>
    <mergeCell ref="A27:F27"/>
  </mergeCells>
  <phoneticPr fontId="1" type="noConversion"/>
  <conditionalFormatting sqref="F5">
    <cfRule type="dataBar" priority="1">
      <dataBar>
        <cfvo type="num" val="0"/>
        <cfvo type="num" val="$F$5"/>
        <color rgb="FFFFC000"/>
      </dataBar>
    </cfRule>
  </conditionalFormatting>
  <pageMargins left="0.98425196850393704" right="0.98425196850393704" top="0.74803149606299213" bottom="0.98425196850393704" header="0.51181102362204722" footer="0.51181102362204722"/>
  <pageSetup paperSize="9" scale="53" orientation="landscape"/>
  <headerFooter alignWithMargins="0"/>
  <ignoredErrors>
    <ignoredError sqref="E16:E18 F16:F18 E23:E25 F23:F25 E30:E33 F30:F33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showGridLines="0" workbookViewId="0">
      <selection activeCell="G20" sqref="G20"/>
    </sheetView>
  </sheetViews>
  <sheetFormatPr defaultColWidth="9.109375" defaultRowHeight="13.8" x14ac:dyDescent="0.3"/>
  <cols>
    <col min="1" max="1" width="25.44140625" style="1" customWidth="1"/>
    <col min="2" max="3" width="21" style="1" customWidth="1"/>
    <col min="4" max="4" width="12.33203125" style="1" customWidth="1"/>
    <col min="5" max="6" width="9.109375" style="1"/>
    <col min="7" max="7" width="39.6640625" style="1" customWidth="1"/>
    <col min="8" max="16384" width="9.109375" style="1"/>
  </cols>
  <sheetData>
    <row r="1" spans="1:7" s="8" customFormat="1" ht="41.25" customHeight="1" x14ac:dyDescent="0.4">
      <c r="A1" s="59" t="str">
        <f>Uitgaven!A1</f>
        <v xml:space="preserve">Aanvraag voor: </v>
      </c>
      <c r="B1" s="59"/>
      <c r="C1" s="59"/>
      <c r="D1" s="59"/>
      <c r="E1" s="59"/>
      <c r="F1" s="59"/>
      <c r="G1" s="23"/>
    </row>
    <row r="2" spans="1:7" ht="18" x14ac:dyDescent="0.3">
      <c r="A2" s="63" t="s">
        <v>28</v>
      </c>
      <c r="B2" s="63"/>
      <c r="C2" s="63"/>
      <c r="D2" s="63"/>
      <c r="E2" s="63"/>
      <c r="F2" s="63"/>
      <c r="G2" s="17"/>
    </row>
    <row r="3" spans="1:7" ht="18.75" customHeight="1" x14ac:dyDescent="0.4">
      <c r="A3" s="2"/>
    </row>
    <row r="4" spans="1:7" ht="12.75" customHeight="1" x14ac:dyDescent="0.3">
      <c r="A4" s="11"/>
      <c r="B4" s="11" t="s">
        <v>30</v>
      </c>
      <c r="C4" s="11" t="s">
        <v>1</v>
      </c>
    </row>
    <row r="5" spans="1:7" ht="12.75" customHeight="1" x14ac:dyDescent="0.3">
      <c r="A5" s="14" t="s">
        <v>14</v>
      </c>
      <c r="B5" s="53">
        <f>Inkomsten!E5</f>
        <v>1936</v>
      </c>
      <c r="C5" s="53">
        <f>Inkomsten!F5</f>
        <v>1831</v>
      </c>
    </row>
    <row r="6" spans="1:7" ht="12.75" customHeight="1" x14ac:dyDescent="0.3">
      <c r="A6" s="15" t="s">
        <v>2</v>
      </c>
      <c r="B6" s="54">
        <f>Uitgaven!F5</f>
        <v>1145</v>
      </c>
      <c r="C6" s="54">
        <f>Uitgaven!G5</f>
        <v>395</v>
      </c>
    </row>
    <row r="7" spans="1:7" ht="12.75" customHeight="1" x14ac:dyDescent="0.3">
      <c r="A7" s="13" t="s">
        <v>29</v>
      </c>
      <c r="B7" s="55">
        <f>B5-B6</f>
        <v>791</v>
      </c>
      <c r="C7" s="55">
        <f>C5-C6</f>
        <v>1436</v>
      </c>
    </row>
    <row r="8" spans="1:7" ht="18" customHeight="1" x14ac:dyDescent="0.3"/>
  </sheetData>
  <mergeCells count="2">
    <mergeCell ref="A1:F1"/>
    <mergeCell ref="A2:F2"/>
  </mergeCells>
  <phoneticPr fontId="1" type="noConversion"/>
  <pageMargins left="0.98425196850393704" right="0.74803149606299213" top="0.74803149606299213" bottom="0.98425196850393704" header="0.51181102362204722" footer="0.51181102362204722"/>
  <pageSetup paperSize="9" scale="52" orientation="landscape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6b10b74-023b-4505-bd21-3dea7fe386f6">english</DirectSourceMarket>
    <ApprovalStatus xmlns="e6b10b74-023b-4505-bd21-3dea7fe386f6">InProgress</ApprovalStatus>
    <MarketSpecific xmlns="e6b10b74-023b-4505-bd21-3dea7fe386f6" xsi:nil="true"/>
    <PrimaryImageGen xmlns="e6b10b74-023b-4505-bd21-3dea7fe386f6">true</PrimaryImageGen>
    <ThumbnailAssetId xmlns="e6b10b74-023b-4505-bd21-3dea7fe386f6" xsi:nil="true"/>
    <NumericId xmlns="e6b10b74-023b-4505-bd21-3dea7fe386f6">-1</NumericId>
    <TPFriendlyName xmlns="e6b10b74-023b-4505-bd21-3dea7fe386f6">Event budget</TPFriendlyName>
    <BusinessGroup xmlns="e6b10b74-023b-4505-bd21-3dea7fe386f6" xsi:nil="true"/>
    <APEditor xmlns="e6b10b74-023b-4505-bd21-3dea7fe386f6">
      <UserInfo>
        <DisplayName>REDMOND\v-luannv</DisplayName>
        <AccountId>113</AccountId>
        <AccountType/>
      </UserInfo>
    </APEditor>
    <SourceTitle xmlns="e6b10b74-023b-4505-bd21-3dea7fe386f6">Event budget</SourceTitle>
    <OpenTemplate xmlns="e6b10b74-023b-4505-bd21-3dea7fe386f6">true</OpenTemplate>
    <UALocComments xmlns="e6b10b74-023b-4505-bd21-3dea7fe386f6" xsi:nil="true"/>
    <ParentAssetId xmlns="e6b10b74-023b-4505-bd21-3dea7fe386f6" xsi:nil="true"/>
    <IntlLangReviewDate xmlns="e6b10b74-023b-4505-bd21-3dea7fe386f6" xsi:nil="true"/>
    <PublishStatusLookup xmlns="e6b10b74-023b-4505-bd21-3dea7fe386f6">
      <Value>69652</Value>
      <Value>316856</Value>
    </PublishStatusLookup>
    <LastPublishResultLookup xmlns="e6b10b74-023b-4505-bd21-3dea7fe386f6" xsi:nil="true"/>
    <MachineTranslated xmlns="e6b10b74-023b-4505-bd21-3dea7fe386f6">false</MachineTranslated>
    <OriginalSourceMarket xmlns="e6b10b74-023b-4505-bd21-3dea7fe386f6">english</OriginalSourceMarket>
    <TPInstallLocation xmlns="e6b10b74-023b-4505-bd21-3dea7fe386f6">{My Templates}</TPInstallLocation>
    <ContentItem xmlns="e6b10b74-023b-4505-bd21-3dea7fe386f6" xsi:nil="true"/>
    <APDescription xmlns="e6b10b74-023b-4505-bd21-3dea7fe386f6" xsi:nil="true"/>
    <ClipArtFilename xmlns="e6b10b74-023b-4505-bd21-3dea7fe386f6" xsi:nil="true"/>
    <EditorialStatus xmlns="e6b10b74-023b-4505-bd21-3dea7fe386f6" xsi:nil="true"/>
    <PublishTargets xmlns="e6b10b74-023b-4505-bd21-3dea7fe386f6">OfficeOnline</PublishTargets>
    <TPLaunchHelpLinkType xmlns="e6b10b74-023b-4505-bd21-3dea7fe386f6">Template</TPLaunchHelpLinkType>
    <TimesCloned xmlns="e6b10b74-023b-4505-bd21-3dea7fe386f6" xsi:nil="true"/>
    <LastModifiedDateTime xmlns="e6b10b74-023b-4505-bd21-3dea7fe386f6" xsi:nil="true"/>
    <Provider xmlns="e6b10b74-023b-4505-bd21-3dea7fe386f6">EY006220130</Provider>
    <AssetStart xmlns="e6b10b74-023b-4505-bd21-3dea7fe386f6">2009-01-02T00:00:00+00:00</AssetStart>
    <LastHandOff xmlns="e6b10b74-023b-4505-bd21-3dea7fe386f6" xsi:nil="true"/>
    <AcquiredFrom xmlns="e6b10b74-023b-4505-bd21-3dea7fe386f6" xsi:nil="true"/>
    <TPClientViewer xmlns="e6b10b74-023b-4505-bd21-3dea7fe386f6">Microsoft Office Excel</TPClientViewer>
    <ArtSampleDocs xmlns="e6b10b74-023b-4505-bd21-3dea7fe386f6" xsi:nil="true"/>
    <UACurrentWords xmlns="e6b10b74-023b-4505-bd21-3dea7fe386f6">0</UACurrentWords>
    <UALocRecommendation xmlns="e6b10b74-023b-4505-bd21-3dea7fe386f6">Localize</UALocRecommendation>
    <IsDeleted xmlns="e6b10b74-023b-4505-bd21-3dea7fe386f6">false</IsDeleted>
    <ShowIn xmlns="e6b10b74-023b-4505-bd21-3dea7fe386f6">Show everywhere</ShowIn>
    <UANotes xmlns="e6b10b74-023b-4505-bd21-3dea7fe386f6" xsi:nil="true"/>
    <TemplateStatus xmlns="e6b10b74-023b-4505-bd21-3dea7fe386f6" xsi:nil="true"/>
    <VoteCount xmlns="e6b10b74-023b-4505-bd21-3dea7fe386f6" xsi:nil="true"/>
    <CSXHash xmlns="e6b10b74-023b-4505-bd21-3dea7fe386f6" xsi:nil="true"/>
    <AssetExpire xmlns="e6b10b74-023b-4505-bd21-3dea7fe386f6">2029-05-12T00:00:00+00:00</AssetExpire>
    <DSATActionTaken xmlns="e6b10b74-023b-4505-bd21-3dea7fe386f6" xsi:nil="true"/>
    <CSXSubmissionMarket xmlns="e6b10b74-023b-4505-bd21-3dea7fe386f6" xsi:nil="true"/>
    <SubmitterId xmlns="e6b10b74-023b-4505-bd21-3dea7fe386f6" xsi:nil="true"/>
    <TPExecutable xmlns="e6b10b74-023b-4505-bd21-3dea7fe386f6" xsi:nil="true"/>
    <AssetType xmlns="e6b10b74-023b-4505-bd21-3dea7fe386f6">TP</AssetType>
    <ApprovalLog xmlns="e6b10b74-023b-4505-bd21-3dea7fe386f6" xsi:nil="true"/>
    <CSXUpdate xmlns="e6b10b74-023b-4505-bd21-3dea7fe386f6">false</CSXUpdate>
    <BugNumber xmlns="e6b10b74-023b-4505-bd21-3dea7fe386f6" xsi:nil="true"/>
    <CSXSubmissionDate xmlns="e6b10b74-023b-4505-bd21-3dea7fe386f6" xsi:nil="true"/>
    <Milestone xmlns="e6b10b74-023b-4505-bd21-3dea7fe386f6" xsi:nil="true"/>
    <TPComponent xmlns="e6b10b74-023b-4505-bd21-3dea7fe386f6">EXCELFiles</TPComponent>
    <OriginAsset xmlns="e6b10b74-023b-4505-bd21-3dea7fe386f6" xsi:nil="true"/>
    <AssetId xmlns="e6b10b74-023b-4505-bd21-3dea7fe386f6">TP010194064</AssetId>
    <TPApplication xmlns="e6b10b74-023b-4505-bd21-3dea7fe386f6">Excel</TPApplication>
    <TPLaunchHelpLink xmlns="e6b10b74-023b-4505-bd21-3dea7fe386f6" xsi:nil="true"/>
    <IntlLocPriority xmlns="e6b10b74-023b-4505-bd21-3dea7fe386f6" xsi:nil="true"/>
    <PlannedPubDate xmlns="e6b10b74-023b-4505-bd21-3dea7fe386f6" xsi:nil="true"/>
    <IntlLangReviewer xmlns="e6b10b74-023b-4505-bd21-3dea7fe386f6" xsi:nil="true"/>
    <HandoffToMSDN xmlns="e6b10b74-023b-4505-bd21-3dea7fe386f6" xsi:nil="true"/>
    <CrawlForDependencies xmlns="e6b10b74-023b-4505-bd21-3dea7fe386f6">false</CrawlForDependencies>
    <TrustLevel xmlns="e6b10b74-023b-4505-bd21-3dea7fe386f6">1 Microsoft Managed Content</TrustLevel>
    <IsSearchable xmlns="e6b10b74-023b-4505-bd21-3dea7fe386f6">false</IsSearchable>
    <TPNamespace xmlns="e6b10b74-023b-4505-bd21-3dea7fe386f6">EXCEL</TPNamespace>
    <Markets xmlns="e6b10b74-023b-4505-bd21-3dea7fe386f6"/>
    <OutputCachingOn xmlns="e6b10b74-023b-4505-bd21-3dea7fe386f6">false</OutputCachingOn>
    <IntlLangReview xmlns="e6b10b74-023b-4505-bd21-3dea7fe386f6" xsi:nil="true"/>
    <UAProjectedTotalWords xmlns="e6b10b74-023b-4505-bd21-3dea7fe386f6" xsi:nil="true"/>
    <APAuthor xmlns="e6b10b74-023b-4505-bd21-3dea7fe386f6">
      <UserInfo>
        <DisplayName>REDMOND\cynvey</DisplayName>
        <AccountId>227</AccountId>
        <AccountType/>
      </UserInfo>
    </APAuthor>
    <TPAppVersion xmlns="e6b10b74-023b-4505-bd21-3dea7fe386f6">11</TPAppVersion>
    <TPCommandLine xmlns="e6b10b74-023b-4505-bd21-3dea7fe386f6">{XL} /t {FilePath}</TPCommandLine>
    <OOCacheId xmlns="e6b10b74-023b-4505-bd21-3dea7fe386f6" xsi:nil="true"/>
    <EditorialTags xmlns="e6b10b74-023b-4505-bd21-3dea7fe386f6" xsi:nil="true"/>
    <Downloads xmlns="e6b10b74-023b-4505-bd21-3dea7fe386f6">0</Downloads>
    <Manager xmlns="e6b10b74-023b-4505-bd21-3dea7fe386f6" xsi:nil="true"/>
    <LegacyData xmlns="e6b10b74-023b-4505-bd21-3dea7fe386f6" xsi:nil="true"/>
    <PolicheckWords xmlns="e6b10b74-023b-4505-bd21-3dea7fe386f6" xsi:nil="true"/>
    <FriendlyTitle xmlns="e6b10b74-023b-4505-bd21-3dea7fe386f6" xsi:nil="true"/>
    <Providers xmlns="e6b10b74-023b-4505-bd21-3dea7fe386f6" xsi:nil="true"/>
    <TemplateTemplateType xmlns="e6b10b74-023b-4505-bd21-3dea7fe386f6">Excel - Macro 12 Default</TemplateTemplateType>
    <CampaignTagsTaxHTField0 xmlns="e6b10b74-023b-4505-bd21-3dea7fe386f6">
      <Terms xmlns="http://schemas.microsoft.com/office/infopath/2007/PartnerControls"/>
    </CampaignTagsTaxHTField0>
    <LocOverallPreviewStatusLookup xmlns="e6b10b74-023b-4505-bd21-3dea7fe386f6" xsi:nil="true"/>
    <InternalTagsTaxHTField0 xmlns="e6b10b74-023b-4505-bd21-3dea7fe386f6">
      <Terms xmlns="http://schemas.microsoft.com/office/infopath/2007/PartnerControls"/>
    </InternalTagsTaxHTField0>
    <LocComments xmlns="e6b10b74-023b-4505-bd21-3dea7fe386f6" xsi:nil="true"/>
    <LocProcessedForHandoffsLookup xmlns="e6b10b74-023b-4505-bd21-3dea7fe386f6" xsi:nil="true"/>
    <LocalizationTagsTaxHTField0 xmlns="e6b10b74-023b-4505-bd21-3dea7fe386f6">
      <Terms xmlns="http://schemas.microsoft.com/office/infopath/2007/PartnerControls"/>
    </LocalizationTagsTaxHTField0>
    <LocOverallHandbackStatusLookup xmlns="e6b10b74-023b-4505-bd21-3dea7fe386f6" xsi:nil="true"/>
    <LocLastLocAttemptVersionLookup xmlns="e6b10b74-023b-4505-bd21-3dea7fe386f6">38232</LocLastLocAttemptVersionLookup>
    <LocLastLocAttemptVersionTypeLookup xmlns="e6b10b74-023b-4505-bd21-3dea7fe386f6" xsi:nil="true"/>
    <LocOverallPublishStatusLookup xmlns="e6b10b74-023b-4505-bd21-3dea7fe386f6" xsi:nil="true"/>
    <LocManualTestRequired xmlns="e6b10b74-023b-4505-bd21-3dea7fe386f6" xsi:nil="true"/>
    <LocRecommendedHandoff xmlns="e6b10b74-023b-4505-bd21-3dea7fe386f6" xsi:nil="true"/>
    <ScenarioTagsTaxHTField0 xmlns="e6b10b74-023b-4505-bd21-3dea7fe386f6">
      <Terms xmlns="http://schemas.microsoft.com/office/infopath/2007/PartnerControls"/>
    </ScenarioTagsTaxHTField0>
    <FeatureTagsTaxHTField0 xmlns="e6b10b74-023b-4505-bd21-3dea7fe386f6">
      <Terms xmlns="http://schemas.microsoft.com/office/infopath/2007/PartnerControls"/>
    </FeatureTagsTaxHTField0>
    <LocProcessedForMarketsLookup xmlns="e6b10b74-023b-4505-bd21-3dea7fe386f6" xsi:nil="true"/>
    <LocNewPublishedVersionLookup xmlns="e6b10b74-023b-4505-bd21-3dea7fe386f6" xsi:nil="true"/>
    <LocPublishedDependentAssetsLookup xmlns="e6b10b74-023b-4505-bd21-3dea7fe386f6" xsi:nil="true"/>
    <LocOverallLocStatusLookup xmlns="e6b10b74-023b-4505-bd21-3dea7fe386f6" xsi:nil="true"/>
    <LocPublishedLinkedAssetsLookup xmlns="e6b10b74-023b-4505-bd21-3dea7fe386f6" xsi:nil="true"/>
    <BlockPublish xmlns="e6b10b74-023b-4505-bd21-3dea7fe386f6" xsi:nil="true"/>
    <TaxCatchAll xmlns="e6b10b74-023b-4505-bd21-3dea7fe386f6"/>
    <RecommendationsModifier xmlns="e6b10b74-023b-4505-bd21-3dea7fe386f6" xsi:nil="true"/>
    <OriginalRelease xmlns="e6b10b74-023b-4505-bd21-3dea7fe386f6">14</OriginalRelease>
    <LocMarketGroupTiers2 xmlns="e6b10b74-023b-4505-bd21-3dea7fe386f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30666A7-3965-4D84-9FDD-7618596EB95F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6b10b74-023b-4505-bd21-3dea7fe386f6"/>
  </ds:schemaRefs>
</ds:datastoreItem>
</file>

<file path=customXml/itemProps2.xml><?xml version="1.0" encoding="utf-8"?>
<ds:datastoreItem xmlns:ds="http://schemas.openxmlformats.org/officeDocument/2006/customXml" ds:itemID="{C553CBF5-5BD4-4BBE-B47A-58A15FF392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b10b74-023b-4505-bd21-3dea7fe386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F1E9EC-20BE-499F-8641-6A0CAA1146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Uitgaven</vt:lpstr>
      <vt:lpstr>Inkomsten</vt:lpstr>
      <vt:lpstr>Samenvatting</vt:lpstr>
      <vt:lpstr>Inkomsten!Afdrukbereik</vt:lpstr>
      <vt:lpstr>Samenvatting!Afdrukbereik</vt:lpstr>
      <vt:lpstr>Uitgaven!Afdrukbereik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creator/>
  <cp:lastModifiedBy/>
  <dcterms:created xsi:type="dcterms:W3CDTF">2006-08-11T21:20:44Z</dcterms:created>
  <dcterms:modified xsi:type="dcterms:W3CDTF">2017-10-11T16:59:16Z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1043</vt:lpwstr>
  </property>
  <property fmtid="{D5CDD505-2E9C-101B-9397-08002B2CF9AE}" pid="3" name="ContentTypeId">
    <vt:lpwstr>0x010100CBDA964ABCF6134795B89D3DFFAE1FEF0400396DD46F8E1CE5468AAD42C750079EC0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Policheck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APTrustLevel">
    <vt:r8>1</vt:r8>
  </property>
  <property fmtid="{D5CDD505-2E9C-101B-9397-08002B2CF9AE}" pid="11" name="Order">
    <vt:r8>2256500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